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CDF9C3B6-4618-43CF-A37F-72593BE9C3ED}" xr6:coauthVersionLast="47" xr6:coauthVersionMax="47" xr10:uidLastSave="{00000000-0000-0000-0000-000000000000}"/>
  <bookViews>
    <workbookView xWindow="-28920" yWindow="-120" windowWidth="29040" windowHeight="15840" tabRatio="688" activeTab="1" xr2:uid="{927CDAB1-8791-4CBD-9D69-70C428871F07}"/>
  </bookViews>
  <sheets>
    <sheet name="Overview - Nasdaq Iceland" sheetId="1" r:id="rId1"/>
    <sheet name="Overview - Euronext Amsterdam" sheetId="5" r:id="rId2"/>
    <sheet name="Nasdaq Icel. 8-10 Jun" sheetId="7" r:id="rId3"/>
    <sheet name="Euronext Ams. 8-10 Jun" sheetId="8" r:id="rId4"/>
    <sheet name="Nasdaq Icel. 1-7 Jun" sheetId="3" r:id="rId5"/>
    <sheet name="Euronext Ams. 2-7 Ju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5" l="1"/>
  <c r="B21" i="5"/>
  <c r="D20" i="5"/>
  <c r="F20" i="5"/>
  <c r="B20" i="5"/>
  <c r="C83" i="8"/>
  <c r="E83" i="8"/>
  <c r="D21" i="5" l="1"/>
  <c r="D22" i="1" l="1"/>
  <c r="D19" i="1"/>
  <c r="D20" i="1"/>
  <c r="D21" i="1"/>
  <c r="F21" i="1"/>
  <c r="F20" i="1"/>
  <c r="F19" i="1"/>
  <c r="B21" i="1"/>
  <c r="B20" i="1"/>
  <c r="B19" i="1"/>
  <c r="E29" i="7"/>
  <c r="C29" i="7"/>
  <c r="E23" i="7"/>
  <c r="F19" i="5"/>
  <c r="D19" i="5" s="1"/>
  <c r="B19" i="5"/>
  <c r="B22" i="5" s="1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F22" i="5" l="1"/>
  <c r="D22" i="5" s="1"/>
  <c r="F22" i="1"/>
  <c r="B22" i="1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<sst xmlns="http://schemas.openxmlformats.org/spreadsheetml/2006/main" count="58" uniqueCount="27">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</sst>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3" formatCode="_-* #,##0.00_-;\-* #,##0.00_-;_-* &quot;-&quot;??_-;_-@_-"/>
    <numFmt numFmtId="174" formatCode="_ &quot;€&quot;\ * #,##0.00_ ;_ &quot;€&quot;\ * \-#,##0.00_ ;_ &quot;€&quot;\ * &quot;-&quot;??_ ;_ @_ "/>
    <numFmt numFmtId="175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1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" fillId="0" borderId="0"/>
    <xf numFmtId="0" fontId="32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/>
    <xf numFmtId="0" fontId="11" fillId="0" borderId="0"/>
    <xf numFmtId="17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17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14" fillId="0" borderId="0" applyFont="0" applyFill="0" applyBorder="0" applyAlignment="0" applyProtection="0"/>
  </cellStyleXfs>
  <cellXfs count="95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2" fontId="3" fillId="33" borderId="11" xfId="0" applyNumberFormat="1" applyFont="1" applyFill="1" applyBorder="1"/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8" fontId="3" fillId="33" borderId="11" xfId="0" applyNumberFormat="1" applyFon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3" fontId="0" fillId="33" borderId="0" xfId="0" applyNumberFormat="1" applyFill="1" applyBorder="1"/>
    <xf numFmtId="21" fontId="30" fillId="33" borderId="0" xfId="0" applyNumberFormat="1" applyFont="1" applyFill="1" applyAlignment="1">
      <alignment horizontal="center"/>
    </xf>
    <xf numFmtId="3" fontId="30" fillId="33" borderId="0" xfId="0" applyNumberFormat="1" applyFont="1" applyFill="1" applyAlignment="1">
      <alignment horizontal="center"/>
    </xf>
    <xf numFmtId="14" fontId="0" fillId="33" borderId="12" xfId="0" applyNumberFormat="1" applyFill="1" applyBorder="1" applyAlignment="1">
      <alignment horizontal="left"/>
    </xf>
    <xf numFmtId="21" fontId="30" fillId="33" borderId="12" xfId="0" applyNumberFormat="1" applyFont="1" applyFill="1" applyBorder="1" applyAlignment="1">
      <alignment horizontal="center"/>
    </xf>
    <xf numFmtId="3" fontId="30" fillId="33" borderId="12" xfId="0" applyNumberFormat="1" applyFont="1" applyFill="1" applyBorder="1" applyAlignment="1">
      <alignment horizontal="center"/>
    </xf>
    <xf numFmtId="1" fontId="30" fillId="33" borderId="12" xfId="0" applyNumberFormat="1" applyFont="1" applyFill="1" applyBorder="1" applyAlignment="1">
      <alignment horizontal="center"/>
    </xf>
    <xf numFmtId="21" fontId="30" fillId="33" borderId="0" xfId="0" applyNumberFormat="1" applyFont="1" applyFill="1" applyBorder="1" applyAlignment="1">
      <alignment horizontal="center"/>
    </xf>
    <xf numFmtId="3" fontId="30" fillId="33" borderId="0" xfId="0" applyNumberFormat="1" applyFont="1" applyFill="1" applyBorder="1" applyAlignment="1">
      <alignment horizontal="center"/>
    </xf>
    <xf numFmtId="1" fontId="30" fillId="33" borderId="0" xfId="0" applyNumberFormat="1" applyFont="1" applyFill="1" applyBorder="1" applyAlignment="1">
      <alignment horizontal="center"/>
    </xf>
    <xf numFmtId="21" fontId="30" fillId="33" borderId="10" xfId="0" applyNumberFormat="1" applyFont="1" applyFill="1" applyBorder="1" applyAlignment="1">
      <alignment horizontal="center"/>
    </xf>
    <xf numFmtId="3" fontId="30" fillId="33" borderId="10" xfId="0" applyNumberFormat="1" applyFont="1" applyFill="1" applyBorder="1" applyAlignment="1">
      <alignment horizontal="center"/>
    </xf>
    <xf numFmtId="1" fontId="30" fillId="33" borderId="10" xfId="0" applyNumberFormat="1" applyFont="1" applyFill="1" applyBorder="1" applyAlignment="1">
      <alignment horizontal="center"/>
    </xf>
    <xf numFmtId="0" fontId="30" fillId="33" borderId="0" xfId="0" applyFont="1" applyFill="1" applyAlignment="1">
      <alignment horizontal="center"/>
    </xf>
    <xf numFmtId="0" fontId="30" fillId="33" borderId="10" xfId="0" applyFont="1" applyFill="1" applyBorder="1" applyAlignment="1">
      <alignment horizontal="center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1" fillId="33" borderId="11" xfId="0" applyNumberFormat="1" applyFont="1" applyFill="1" applyBorder="1" applyAlignment="1">
      <alignment horizontal="center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</cellXfs>
  <cellStyles count="311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38"/>
  <sheetViews>
    <sheetView workbookViewId="0">
      <selection activeCell="H22" sqref="H22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7</v>
      </c>
    </row>
    <row r="10" spans="1:6">
      <c r="A10" s="42" t="s">
        <v>5</v>
      </c>
      <c r="B10" s="42"/>
      <c r="C10" s="42"/>
      <c r="D10" s="42"/>
      <c r="E10" s="42"/>
      <c r="F10" s="14" t="s">
        <v>6</v>
      </c>
    </row>
    <row r="11" spans="1:6">
      <c r="A11" s="42" t="s">
        <v>3</v>
      </c>
      <c r="B11" s="42"/>
      <c r="C11" s="42"/>
      <c r="D11" s="42"/>
      <c r="E11" s="42"/>
      <c r="F11" s="22">
        <v>4000000</v>
      </c>
    </row>
    <row r="12" spans="1:6">
      <c r="A12" s="42" t="s">
        <v>2</v>
      </c>
      <c r="B12" s="42"/>
      <c r="C12" s="42"/>
      <c r="D12" s="42"/>
      <c r="E12" s="42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5">
        <f>SUM('Nasdaq Icel. 1-7 Jun'!C11:C16)</f>
        <v>232454</v>
      </c>
      <c r="C15" s="15"/>
      <c r="D15" s="25">
        <f>F15/B15</f>
        <v>607.72077056105729</v>
      </c>
      <c r="E15" s="15"/>
      <c r="F15" s="19">
        <f>SUM('Nasdaq Icel. 1-7 Jun'!E11:E16)</f>
        <v>141267124</v>
      </c>
    </row>
    <row r="16" spans="1:6">
      <c r="A16" s="2">
        <f>+'Nasdaq Icel. 1-7 Jun'!A17</f>
        <v>44714</v>
      </c>
      <c r="B16" s="15">
        <f>SUM('Nasdaq Icel. 1-7 Jun'!C17:C21)</f>
        <v>245000</v>
      </c>
      <c r="C16" s="15"/>
      <c r="D16" s="25">
        <f>F16/B16</f>
        <v>609.18367346938771</v>
      </c>
      <c r="E16" s="15"/>
      <c r="F16" s="19">
        <f>SUM('Nasdaq Icel. 1-7 Jun'!E17:E21)</f>
        <v>149250000</v>
      </c>
    </row>
    <row r="17" spans="1:6">
      <c r="A17" s="2">
        <f>+'Nasdaq Icel. 1-7 Jun'!A22</f>
        <v>44715</v>
      </c>
      <c r="B17" s="15">
        <f>SUM('Nasdaq Icel. 1-7 Jun'!C22:C26)</f>
        <v>239000</v>
      </c>
      <c r="C17" s="15"/>
      <c r="D17" s="25">
        <f>F17/B17</f>
        <v>609.67364016736406</v>
      </c>
      <c r="E17" s="15"/>
      <c r="F17" s="19">
        <f>SUM('Nasdaq Icel. 1-7 Jun'!E22:E26)</f>
        <v>145712000</v>
      </c>
    </row>
    <row r="18" spans="1:6">
      <c r="A18" s="28">
        <v>44719</v>
      </c>
      <c r="B18" s="89">
        <f>SUM('Nasdaq Icel. 1-7 Jun'!C27:C31)</f>
        <v>230000</v>
      </c>
      <c r="C18" s="89"/>
      <c r="D18" s="88">
        <f>F18/B18</f>
        <v>606.17391304347825</v>
      </c>
      <c r="E18" s="89"/>
      <c r="F18" s="10">
        <f>SUM('Nasdaq Icel. 1-7 Jun'!E27:E31)</f>
        <v>139420000</v>
      </c>
    </row>
    <row r="19" spans="1:6">
      <c r="A19" s="35">
        <v>44720</v>
      </c>
      <c r="B19" s="47">
        <f>SUM('Nasdaq Icel. 8-10 Jun'!C11:C16)</f>
        <v>239000</v>
      </c>
      <c r="C19" s="47"/>
      <c r="D19" s="25">
        <f t="shared" ref="D19:D22" si="0">F19/B19</f>
        <v>606.652719665272</v>
      </c>
      <c r="E19" s="47"/>
      <c r="F19" s="59">
        <f>SUM('Nasdaq Icel. 8-10 Jun'!E11:E16)</f>
        <v>144990000</v>
      </c>
    </row>
    <row r="20" spans="1:6">
      <c r="A20" s="35">
        <v>44721</v>
      </c>
      <c r="B20" s="47">
        <f>SUM('Nasdaq Icel. 8-10 Jun'!C17:C23)</f>
        <v>232000</v>
      </c>
      <c r="C20" s="47"/>
      <c r="D20" s="25">
        <f t="shared" si="0"/>
        <v>606.11206896551721</v>
      </c>
      <c r="E20" s="47"/>
      <c r="F20" s="59">
        <f>SUM('Nasdaq Icel. 8-10 Jun'!E17:E23)</f>
        <v>140618000</v>
      </c>
    </row>
    <row r="21" spans="1:6">
      <c r="A21" s="35">
        <v>44722</v>
      </c>
      <c r="B21" s="47">
        <f>SUM('Nasdaq Icel. 8-10 Jun'!C24:C28)</f>
        <v>219500</v>
      </c>
      <c r="C21" s="47"/>
      <c r="D21" s="25">
        <f t="shared" si="0"/>
        <v>601.36674259681092</v>
      </c>
      <c r="E21" s="47"/>
      <c r="F21" s="59">
        <f>SUM('Nasdaq Icel. 8-10 Jun'!E24:E28)</f>
        <v>132000000</v>
      </c>
    </row>
    <row r="22" spans="1:6">
      <c r="A22" s="3" t="s">
        <v>23</v>
      </c>
      <c r="B22" s="12">
        <f>SUM(B15:B21)</f>
        <v>1636954</v>
      </c>
      <c r="C22" s="12"/>
      <c r="D22" s="36">
        <f t="shared" si="0"/>
        <v>606.77155497344461</v>
      </c>
      <c r="E22" s="12"/>
      <c r="F22" s="33">
        <f>SUM(F15:F21)</f>
        <v>993257124</v>
      </c>
    </row>
    <row r="23" spans="1:6">
      <c r="A23" s="24"/>
      <c r="F23" s="19"/>
    </row>
    <row r="24" spans="1:6">
      <c r="A24" s="24"/>
      <c r="F24" s="19"/>
    </row>
    <row r="25" spans="1:6">
      <c r="A25" s="24"/>
      <c r="F25" s="19"/>
    </row>
    <row r="26" spans="1:6">
      <c r="A26" s="24"/>
      <c r="F26" s="19"/>
    </row>
    <row r="27" spans="1:6">
      <c r="A27" s="24"/>
      <c r="F27" s="19"/>
    </row>
    <row r="28" spans="1:6">
      <c r="A28" s="24"/>
      <c r="F28" s="19"/>
    </row>
    <row r="29" spans="1:6">
      <c r="A29" s="24"/>
      <c r="F29" s="19"/>
    </row>
    <row r="30" spans="1:6">
      <c r="A30" s="24"/>
      <c r="F30" s="19"/>
    </row>
    <row r="31" spans="1:6">
      <c r="A31" s="24"/>
      <c r="F31" s="19"/>
    </row>
    <row r="32" spans="1:6">
      <c r="A32" s="24"/>
      <c r="F32" s="19"/>
    </row>
    <row r="33" spans="1:6">
      <c r="A33" s="24"/>
      <c r="F33" s="19"/>
    </row>
    <row r="34" spans="1:6">
      <c r="A34" s="24"/>
    </row>
    <row r="35" spans="1:6">
      <c r="A35" s="24"/>
    </row>
    <row r="36" spans="1:6">
      <c r="A36" s="24"/>
    </row>
    <row r="37" spans="1:6">
      <c r="A37" s="24"/>
    </row>
    <row r="38" spans="1:6">
      <c r="A38" s="24"/>
    </row>
  </sheetData>
  <pageMargins left="0.7" right="0.7" top="0.75" bottom="0.75" header="0.3" footer="0.3"/>
  <pageSetup paperSize="9" orientation="portrait" r:id="rId1"/>
  <ignoredErrors>
    <ignoredError sqref="B15:B21 F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23"/>
  <sheetViews>
    <sheetView tabSelected="1" workbookViewId="0">
      <selection activeCell="F34" sqref="F34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10</v>
      </c>
    </row>
    <row r="10" spans="1:6">
      <c r="A10" s="42" t="s">
        <v>5</v>
      </c>
      <c r="B10" s="42"/>
      <c r="C10" s="42"/>
      <c r="D10" s="42"/>
      <c r="E10" s="42"/>
      <c r="F10" s="14" t="s">
        <v>11</v>
      </c>
    </row>
    <row r="11" spans="1:6">
      <c r="A11" s="42" t="s">
        <v>3</v>
      </c>
      <c r="B11" s="42"/>
      <c r="C11" s="42"/>
      <c r="D11" s="42"/>
      <c r="E11" s="42"/>
      <c r="F11" s="5">
        <v>1000000</v>
      </c>
    </row>
    <row r="12" spans="1:6">
      <c r="A12" s="42" t="s">
        <v>24</v>
      </c>
      <c r="B12" s="42"/>
      <c r="C12" s="42"/>
      <c r="D12" s="42"/>
      <c r="E12" s="42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9">
        <f>SUM('Euronext Ams. 2-7 Jun'!C11:C44)</f>
        <v>12900</v>
      </c>
      <c r="C15" s="19"/>
      <c r="D15" s="48">
        <f>F15/B15</f>
        <v>4.5352790697674417</v>
      </c>
      <c r="E15" s="19"/>
      <c r="F15" s="9">
        <f>SUM('Euronext Ams. 2-7 Jun'!E11:E44)</f>
        <v>58505.1</v>
      </c>
    </row>
    <row r="16" spans="1:6">
      <c r="A16" s="2">
        <f>'Euronext Ams. 2-7 Jun'!A45</f>
        <v>44715</v>
      </c>
      <c r="B16" s="19">
        <f>SUM('Euronext Ams. 2-7 Jun'!C45:C71)</f>
        <v>13900</v>
      </c>
      <c r="C16" s="19"/>
      <c r="D16" s="48">
        <f>F16/B16</f>
        <v>4.4701381294964033</v>
      </c>
      <c r="E16" s="19"/>
      <c r="F16" s="9">
        <f>SUM('Euronext Ams. 2-7 Jun'!E45:E71)</f>
        <v>62134.920000000006</v>
      </c>
    </row>
    <row r="17" spans="1:6">
      <c r="A17" s="2">
        <f>'Euronext Ams. 2-7 Jun'!A72</f>
        <v>44718</v>
      </c>
      <c r="B17" s="19">
        <f>SUM('Euronext Ams. 2-7 Jun'!C72:C99)</f>
        <v>14000</v>
      </c>
      <c r="C17" s="19"/>
      <c r="D17" s="48">
        <f>F17/B17</f>
        <v>4.4916500000000008</v>
      </c>
      <c r="E17" s="19"/>
      <c r="F17" s="9">
        <f>SUM('Euronext Ams. 2-7 Jun'!E72:E99)</f>
        <v>62883.100000000013</v>
      </c>
    </row>
    <row r="18" spans="1:6">
      <c r="A18" s="28">
        <f>'Euronext Ams. 2-7 Jun'!A101</f>
        <v>44719</v>
      </c>
      <c r="B18" s="10">
        <f>SUM('Euronext Ams. 2-7 Jun'!C100:C133)</f>
        <v>14000</v>
      </c>
      <c r="C18" s="10"/>
      <c r="D18" s="49">
        <f>F18/B18</f>
        <v>4.4227199999999991</v>
      </c>
      <c r="E18" s="10"/>
      <c r="F18" s="11">
        <f>SUM('Euronext Ams. 2-7 Jun'!E100:E133)</f>
        <v>61918.079999999987</v>
      </c>
    </row>
    <row r="19" spans="1:6">
      <c r="A19" s="35">
        <v>44720</v>
      </c>
      <c r="B19" s="59">
        <f>SUM('Euronext Ams. 8-10 Jun'!C11:C26)</f>
        <v>10172</v>
      </c>
      <c r="C19" s="59"/>
      <c r="D19" s="60">
        <f>F19/B19</f>
        <v>4.43794927251278</v>
      </c>
      <c r="E19" s="59"/>
      <c r="F19" s="61">
        <f>SUM('Euronext Ams. 8-10 Jun'!E11:E26)</f>
        <v>45142.82</v>
      </c>
    </row>
    <row r="20" spans="1:6">
      <c r="A20" s="35">
        <v>44721</v>
      </c>
      <c r="B20" s="59">
        <f>SUM('Euronext Ams. 8-10 Jun'!C27:C51)</f>
        <v>11000</v>
      </c>
      <c r="C20" s="59"/>
      <c r="D20" s="60">
        <f t="shared" ref="D20:D22" si="0">F20/B20</f>
        <v>4.4377709090909088</v>
      </c>
      <c r="E20" s="59"/>
      <c r="F20" s="61">
        <f>SUM('Euronext Ams. 8-10 Jun'!E27:E51)</f>
        <v>48815.479999999996</v>
      </c>
    </row>
    <row r="21" spans="1:6">
      <c r="A21" s="35">
        <v>44722</v>
      </c>
      <c r="B21" s="59">
        <f>SUM('Euronext Ams. 8-10 Jun'!C52:C82)</f>
        <v>11400</v>
      </c>
      <c r="C21" s="59"/>
      <c r="D21" s="60">
        <f t="shared" si="0"/>
        <v>4.3673692982456149</v>
      </c>
      <c r="E21" s="59"/>
      <c r="F21" s="61">
        <f>SUM('Euronext Ams. 8-10 Jun'!E52:E82)</f>
        <v>49788.010000000009</v>
      </c>
    </row>
    <row r="22" spans="1:6">
      <c r="A22" s="3" t="s">
        <v>23</v>
      </c>
      <c r="B22" s="12">
        <f>SUM(B15:B21)</f>
        <v>87372</v>
      </c>
      <c r="C22" s="12"/>
      <c r="D22" s="50">
        <f t="shared" si="0"/>
        <v>4.4543733690427141</v>
      </c>
      <c r="E22" s="12"/>
      <c r="F22" s="13">
        <f>SUM(F15:F21)</f>
        <v>389187.51</v>
      </c>
    </row>
    <row r="23" spans="1:6">
      <c r="A23" s="24"/>
    </row>
  </sheetData>
  <pageMargins left="0.7" right="0.7" top="0.75" bottom="0.75" header="0.3" footer="0.3"/>
  <pageSetup paperSize="9" orientation="portrait" r:id="rId1"/>
  <ignoredErrors>
    <ignoredError sqref="B15:B21 F15:F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J15" sqref="J15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 ht="15">
      <c r="A11" s="64">
        <v>44720</v>
      </c>
      <c r="B11" s="65">
        <v>0.41202546296296294</v>
      </c>
      <c r="C11" s="66">
        <v>50000</v>
      </c>
      <c r="D11" s="67">
        <v>604</v>
      </c>
      <c r="E11" s="66">
        <v>30200000</v>
      </c>
    </row>
    <row r="12" spans="1:5" ht="15">
      <c r="A12" s="35">
        <v>44720</v>
      </c>
      <c r="B12" s="68">
        <v>0.52666666666666673</v>
      </c>
      <c r="C12" s="69">
        <v>25000</v>
      </c>
      <c r="D12" s="70">
        <v>604</v>
      </c>
      <c r="E12" s="69">
        <v>15100000</v>
      </c>
    </row>
    <row r="13" spans="1:5" ht="15">
      <c r="A13" s="35">
        <v>44720</v>
      </c>
      <c r="B13" s="68">
        <v>0.52724537037037034</v>
      </c>
      <c r="C13" s="69">
        <v>25000</v>
      </c>
      <c r="D13" s="70">
        <v>604</v>
      </c>
      <c r="E13" s="69">
        <v>15100000</v>
      </c>
    </row>
    <row r="14" spans="1:5" ht="15">
      <c r="A14" s="35">
        <v>44720</v>
      </c>
      <c r="B14" s="68">
        <v>0.53819444444444442</v>
      </c>
      <c r="C14" s="69">
        <v>50000</v>
      </c>
      <c r="D14" s="70">
        <v>606</v>
      </c>
      <c r="E14" s="69">
        <v>30300000</v>
      </c>
    </row>
    <row r="15" spans="1:5" ht="15">
      <c r="A15" s="35">
        <v>44720</v>
      </c>
      <c r="B15" s="68">
        <v>0.61778935185185191</v>
      </c>
      <c r="C15" s="69">
        <v>50000</v>
      </c>
      <c r="D15" s="70">
        <v>610</v>
      </c>
      <c r="E15" s="69">
        <v>30500000</v>
      </c>
    </row>
    <row r="16" spans="1:5" ht="15">
      <c r="A16" s="28">
        <v>44720</v>
      </c>
      <c r="B16" s="71">
        <v>0.63851851851851849</v>
      </c>
      <c r="C16" s="72">
        <v>39000</v>
      </c>
      <c r="D16" s="73">
        <v>610</v>
      </c>
      <c r="E16" s="72">
        <v>23790000</v>
      </c>
    </row>
    <row r="17" spans="1:5" ht="15">
      <c r="A17" s="2">
        <v>44721</v>
      </c>
      <c r="B17" s="62">
        <v>0.44150462962962966</v>
      </c>
      <c r="C17" s="63">
        <v>50000</v>
      </c>
      <c r="D17" s="74">
        <v>608</v>
      </c>
      <c r="E17" s="63">
        <v>30400000</v>
      </c>
    </row>
    <row r="18" spans="1:5" ht="15">
      <c r="A18" s="2">
        <v>44721</v>
      </c>
      <c r="B18" s="62">
        <v>0.48517361111111112</v>
      </c>
      <c r="C18" s="63">
        <v>50000</v>
      </c>
      <c r="D18" s="74">
        <v>606</v>
      </c>
      <c r="E18" s="63">
        <v>30300000</v>
      </c>
    </row>
    <row r="19" spans="1:5" ht="15">
      <c r="A19" s="2">
        <v>44721</v>
      </c>
      <c r="B19" s="62">
        <v>0.5562731481481481</v>
      </c>
      <c r="C19" s="63">
        <v>6000</v>
      </c>
      <c r="D19" s="74">
        <v>604</v>
      </c>
      <c r="E19" s="63">
        <v>3624000</v>
      </c>
    </row>
    <row r="20" spans="1:5" ht="15">
      <c r="A20" s="2">
        <v>44721</v>
      </c>
      <c r="B20" s="62">
        <v>0.59092592592592597</v>
      </c>
      <c r="C20" s="63">
        <v>50000</v>
      </c>
      <c r="D20" s="74">
        <v>606</v>
      </c>
      <c r="E20" s="63">
        <v>30300000</v>
      </c>
    </row>
    <row r="21" spans="1:5" ht="15">
      <c r="A21" s="2">
        <v>44721</v>
      </c>
      <c r="B21" s="62">
        <v>0.61516203703703709</v>
      </c>
      <c r="C21" s="63">
        <v>45000</v>
      </c>
      <c r="D21" s="74">
        <v>606</v>
      </c>
      <c r="E21" s="63">
        <v>27270000</v>
      </c>
    </row>
    <row r="22" spans="1:5" ht="15">
      <c r="A22" s="2">
        <v>44721</v>
      </c>
      <c r="B22" s="62">
        <v>0.62631944444444443</v>
      </c>
      <c r="C22" s="63">
        <v>24000</v>
      </c>
      <c r="D22" s="74">
        <v>604</v>
      </c>
      <c r="E22" s="63">
        <v>14496000</v>
      </c>
    </row>
    <row r="23" spans="1:5" ht="15">
      <c r="A23" s="28">
        <v>44721</v>
      </c>
      <c r="B23" s="71">
        <v>0.63356481481481486</v>
      </c>
      <c r="C23" s="72">
        <v>7000</v>
      </c>
      <c r="D23" s="75">
        <v>604</v>
      </c>
      <c r="E23" s="72">
        <f>+D23*C23</f>
        <v>4228000</v>
      </c>
    </row>
    <row r="24" spans="1:5" ht="15">
      <c r="A24" s="2">
        <v>44722</v>
      </c>
      <c r="B24" s="62">
        <v>0.40979166666666672</v>
      </c>
      <c r="C24" s="63">
        <v>50000</v>
      </c>
      <c r="D24" s="74">
        <v>601</v>
      </c>
      <c r="E24" s="63">
        <v>30050000</v>
      </c>
    </row>
    <row r="25" spans="1:5" ht="15">
      <c r="A25" s="2">
        <v>44722</v>
      </c>
      <c r="B25" s="62">
        <v>0.45317129629629632</v>
      </c>
      <c r="C25" s="63">
        <v>50000</v>
      </c>
      <c r="D25" s="74">
        <v>602</v>
      </c>
      <c r="E25" s="63">
        <v>30100000</v>
      </c>
    </row>
    <row r="26" spans="1:5" ht="15">
      <c r="A26" s="2">
        <v>44722</v>
      </c>
      <c r="B26" s="62">
        <v>0.49934027777777779</v>
      </c>
      <c r="C26" s="63">
        <v>50000</v>
      </c>
      <c r="D26" s="74">
        <v>603</v>
      </c>
      <c r="E26" s="63">
        <v>30150000</v>
      </c>
    </row>
    <row r="27" spans="1:5" ht="15">
      <c r="A27" s="2">
        <v>44722</v>
      </c>
      <c r="B27" s="62">
        <v>0.59995370370370371</v>
      </c>
      <c r="C27" s="63">
        <v>30000</v>
      </c>
      <c r="D27" s="74">
        <v>600</v>
      </c>
      <c r="E27" s="63">
        <v>18000000</v>
      </c>
    </row>
    <row r="28" spans="1:5" ht="15">
      <c r="A28" s="28">
        <v>44722</v>
      </c>
      <c r="B28" s="71">
        <v>0.63766203703703705</v>
      </c>
      <c r="C28" s="72">
        <v>39500</v>
      </c>
      <c r="D28" s="75">
        <v>600</v>
      </c>
      <c r="E28" s="72">
        <v>23700000</v>
      </c>
    </row>
    <row r="29" spans="1:5" ht="15">
      <c r="A29" s="84" t="s">
        <v>23</v>
      </c>
      <c r="B29" s="85"/>
      <c r="C29" s="86">
        <f>SUM(C11:C28)</f>
        <v>690500</v>
      </c>
      <c r="D29" s="87"/>
      <c r="E29" s="86">
        <f>SUM(E11:E28)</f>
        <v>417608000</v>
      </c>
    </row>
    <row r="30" spans="1:5">
      <c r="A30" s="35"/>
      <c r="B30" s="76"/>
      <c r="C30" s="77"/>
      <c r="D30" s="78"/>
      <c r="E30" s="79"/>
    </row>
    <row r="31" spans="1:5">
      <c r="A31" s="35"/>
      <c r="B31" s="76"/>
      <c r="C31" s="77"/>
      <c r="D31" s="78"/>
      <c r="E31" s="79"/>
    </row>
    <row r="32" spans="1:5">
      <c r="A32" s="80"/>
      <c r="B32" s="81"/>
      <c r="C32" s="82"/>
      <c r="D32" s="81"/>
      <c r="E32" s="8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topLeftCell="A64" workbookViewId="0">
      <selection activeCell="J18" sqref="J18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44720</v>
      </c>
      <c r="B11" s="52">
        <v>44720.379467592589</v>
      </c>
      <c r="C11" s="53">
        <v>148</v>
      </c>
      <c r="D11" s="54">
        <v>4.41</v>
      </c>
      <c r="E11" s="90">
        <v>652.68000000000006</v>
      </c>
    </row>
    <row r="12" spans="1:5">
      <c r="A12" s="35">
        <v>44720</v>
      </c>
      <c r="B12" s="29">
        <v>44720.379467592589</v>
      </c>
      <c r="C12" s="18">
        <v>427</v>
      </c>
      <c r="D12" s="6">
        <v>4.41</v>
      </c>
      <c r="E12" s="57">
        <v>1883.0700000000002</v>
      </c>
    </row>
    <row r="13" spans="1:5">
      <c r="A13" s="35">
        <v>44720</v>
      </c>
      <c r="B13" s="29">
        <v>44720.438981481479</v>
      </c>
      <c r="C13" s="18">
        <v>668</v>
      </c>
      <c r="D13" s="6">
        <v>4.45</v>
      </c>
      <c r="E13" s="57">
        <v>2972.6</v>
      </c>
    </row>
    <row r="14" spans="1:5">
      <c r="A14" s="35">
        <v>44720</v>
      </c>
      <c r="B14" s="29">
        <v>44720.438981481479</v>
      </c>
      <c r="C14" s="18">
        <v>558</v>
      </c>
      <c r="D14" s="6">
        <v>4.45</v>
      </c>
      <c r="E14" s="57">
        <v>2483.1</v>
      </c>
    </row>
    <row r="15" spans="1:5">
      <c r="A15" s="35">
        <v>44720</v>
      </c>
      <c r="B15" s="29">
        <v>44720.438981481479</v>
      </c>
      <c r="C15" s="18">
        <v>1000</v>
      </c>
      <c r="D15" s="6">
        <v>4.45</v>
      </c>
      <c r="E15" s="57">
        <v>4450</v>
      </c>
    </row>
    <row r="16" spans="1:5">
      <c r="A16" s="35">
        <v>44720</v>
      </c>
      <c r="B16" s="29">
        <v>44720.452627314815</v>
      </c>
      <c r="C16" s="18">
        <v>129</v>
      </c>
      <c r="D16" s="6">
        <v>4.45</v>
      </c>
      <c r="E16" s="57">
        <v>574.05000000000007</v>
      </c>
    </row>
    <row r="17" spans="1:5">
      <c r="A17" s="35">
        <v>44720</v>
      </c>
      <c r="B17" s="29">
        <v>44720.455069444448</v>
      </c>
      <c r="C17" s="18">
        <v>747</v>
      </c>
      <c r="D17" s="6">
        <v>4.45</v>
      </c>
      <c r="E17" s="57">
        <v>3324.15</v>
      </c>
    </row>
    <row r="18" spans="1:5">
      <c r="A18" s="35">
        <v>44720</v>
      </c>
      <c r="B18" s="29">
        <v>44720.459085648145</v>
      </c>
      <c r="C18" s="18">
        <v>300</v>
      </c>
      <c r="D18" s="6">
        <v>4.45</v>
      </c>
      <c r="E18" s="57">
        <v>1335</v>
      </c>
    </row>
    <row r="19" spans="1:5">
      <c r="A19" s="35">
        <v>44720</v>
      </c>
      <c r="B19" s="29">
        <v>44720.459085648145</v>
      </c>
      <c r="C19" s="18">
        <v>71</v>
      </c>
      <c r="D19" s="6">
        <v>4.45</v>
      </c>
      <c r="E19" s="57">
        <v>315.95</v>
      </c>
    </row>
    <row r="20" spans="1:5">
      <c r="A20" s="35">
        <v>44720</v>
      </c>
      <c r="B20" s="29">
        <v>44720.46199074074</v>
      </c>
      <c r="C20" s="18">
        <v>1000</v>
      </c>
      <c r="D20" s="6">
        <v>4.45</v>
      </c>
      <c r="E20" s="57">
        <v>4450</v>
      </c>
    </row>
    <row r="21" spans="1:5">
      <c r="A21" s="35">
        <v>44720</v>
      </c>
      <c r="B21" s="29">
        <v>44720.497974537036</v>
      </c>
      <c r="C21" s="18">
        <v>290</v>
      </c>
      <c r="D21" s="6">
        <v>4.4400000000000004</v>
      </c>
      <c r="E21" s="57">
        <v>1287.6000000000001</v>
      </c>
    </row>
    <row r="22" spans="1:5">
      <c r="A22" s="35">
        <v>44720</v>
      </c>
      <c r="B22" s="29">
        <v>44720.497997685183</v>
      </c>
      <c r="C22" s="18">
        <v>600</v>
      </c>
      <c r="D22" s="6">
        <v>4.43</v>
      </c>
      <c r="E22" s="57">
        <v>2658</v>
      </c>
    </row>
    <row r="23" spans="1:5">
      <c r="A23" s="35">
        <v>44720</v>
      </c>
      <c r="B23" s="29">
        <v>44720.654456018521</v>
      </c>
      <c r="C23" s="18">
        <v>581</v>
      </c>
      <c r="D23" s="6">
        <v>4.43</v>
      </c>
      <c r="E23" s="57">
        <v>2573.83</v>
      </c>
    </row>
    <row r="24" spans="1:5">
      <c r="A24" s="35">
        <v>44720</v>
      </c>
      <c r="B24" s="29">
        <v>44720.655729166669</v>
      </c>
      <c r="C24" s="18">
        <v>5</v>
      </c>
      <c r="D24" s="6">
        <v>4.43</v>
      </c>
      <c r="E24" s="57">
        <v>22.15</v>
      </c>
    </row>
    <row r="25" spans="1:5">
      <c r="A25" s="35">
        <v>44720</v>
      </c>
      <c r="B25" s="29">
        <v>44720.655729166669</v>
      </c>
      <c r="C25" s="18">
        <v>1925</v>
      </c>
      <c r="D25" s="6">
        <v>4.43</v>
      </c>
      <c r="E25" s="57">
        <v>8527.75</v>
      </c>
    </row>
    <row r="26" spans="1:5">
      <c r="A26" s="28">
        <v>44720</v>
      </c>
      <c r="B26" s="23">
        <v>44720.670069444444</v>
      </c>
      <c r="C26" s="8">
        <v>1723</v>
      </c>
      <c r="D26" s="44">
        <v>4.43</v>
      </c>
      <c r="E26" s="58">
        <v>7632.8899999999994</v>
      </c>
    </row>
    <row r="27" spans="1:5">
      <c r="A27" s="35">
        <v>44721</v>
      </c>
      <c r="B27" s="29">
        <v>44721.453923611109</v>
      </c>
      <c r="C27" s="18">
        <v>1000</v>
      </c>
      <c r="D27" s="6">
        <v>4.45</v>
      </c>
      <c r="E27" s="57">
        <v>4450</v>
      </c>
    </row>
    <row r="28" spans="1:5">
      <c r="A28" s="35">
        <v>44721</v>
      </c>
      <c r="B28" s="52">
        <v>44721.453923611109</v>
      </c>
      <c r="C28" s="53">
        <v>608</v>
      </c>
      <c r="D28" s="54">
        <v>4.45</v>
      </c>
      <c r="E28" s="90">
        <v>2705.6</v>
      </c>
    </row>
    <row r="29" spans="1:5">
      <c r="A29" s="35">
        <v>44721</v>
      </c>
      <c r="B29" s="29">
        <v>44721.459629629629</v>
      </c>
      <c r="C29" s="18">
        <v>470</v>
      </c>
      <c r="D29" s="6">
        <v>4.4400000000000004</v>
      </c>
      <c r="E29" s="57">
        <v>2086.8000000000002</v>
      </c>
    </row>
    <row r="30" spans="1:5">
      <c r="A30" s="35">
        <v>44721</v>
      </c>
      <c r="B30" s="29">
        <v>44721.462175925924</v>
      </c>
      <c r="C30" s="18">
        <v>101</v>
      </c>
      <c r="D30" s="6">
        <v>4.4400000000000004</v>
      </c>
      <c r="E30" s="57">
        <v>448.44000000000005</v>
      </c>
    </row>
    <row r="31" spans="1:5">
      <c r="A31" s="35">
        <v>44721</v>
      </c>
      <c r="B31" s="29">
        <v>44721.462175925924</v>
      </c>
      <c r="C31" s="18">
        <v>1176</v>
      </c>
      <c r="D31" s="6">
        <v>4.4400000000000004</v>
      </c>
      <c r="E31" s="57">
        <v>5221.4400000000005</v>
      </c>
    </row>
    <row r="32" spans="1:5">
      <c r="A32" s="35">
        <v>44721</v>
      </c>
      <c r="B32" s="29">
        <v>44721.462175925924</v>
      </c>
      <c r="C32" s="18">
        <v>235</v>
      </c>
      <c r="D32" s="6">
        <v>4.4400000000000004</v>
      </c>
      <c r="E32" s="57">
        <v>1043.4000000000001</v>
      </c>
    </row>
    <row r="33" spans="1:5">
      <c r="A33" s="35">
        <v>44721</v>
      </c>
      <c r="B33" s="29">
        <v>44721.486388888887</v>
      </c>
      <c r="C33" s="18">
        <v>18</v>
      </c>
      <c r="D33" s="6">
        <v>4.4400000000000004</v>
      </c>
      <c r="E33" s="57">
        <v>79.92</v>
      </c>
    </row>
    <row r="34" spans="1:5">
      <c r="A34" s="35">
        <v>44721</v>
      </c>
      <c r="B34" s="29">
        <v>44721.486388888887</v>
      </c>
      <c r="C34" s="18">
        <v>348</v>
      </c>
      <c r="D34" s="6">
        <v>4.4400000000000004</v>
      </c>
      <c r="E34" s="57">
        <v>1545.1200000000001</v>
      </c>
    </row>
    <row r="35" spans="1:5">
      <c r="A35" s="35">
        <v>44721</v>
      </c>
      <c r="B35" s="29">
        <v>44721.548576388886</v>
      </c>
      <c r="C35" s="18">
        <v>260</v>
      </c>
      <c r="D35" s="6">
        <v>4.43</v>
      </c>
      <c r="E35" s="57">
        <v>1151.8</v>
      </c>
    </row>
    <row r="36" spans="1:5">
      <c r="A36" s="35">
        <v>44721</v>
      </c>
      <c r="B36" s="29">
        <v>44721.548576388886</v>
      </c>
      <c r="C36" s="18">
        <v>629</v>
      </c>
      <c r="D36" s="6">
        <v>4.4400000000000004</v>
      </c>
      <c r="E36" s="57">
        <v>2792.76</v>
      </c>
    </row>
    <row r="37" spans="1:5">
      <c r="A37" s="35">
        <v>44721</v>
      </c>
      <c r="B37" s="29">
        <v>44721.548576388886</v>
      </c>
      <c r="C37" s="18">
        <v>350</v>
      </c>
      <c r="D37" s="6">
        <v>4.4400000000000004</v>
      </c>
      <c r="E37" s="57">
        <v>1554.0000000000002</v>
      </c>
    </row>
    <row r="38" spans="1:5">
      <c r="A38" s="35">
        <v>44721</v>
      </c>
      <c r="B38" s="29">
        <v>44721.612372685187</v>
      </c>
      <c r="C38" s="18">
        <v>474</v>
      </c>
      <c r="D38" s="6">
        <v>4.43</v>
      </c>
      <c r="E38" s="57">
        <v>2099.8199999999997</v>
      </c>
    </row>
    <row r="39" spans="1:5">
      <c r="A39" s="35">
        <v>44721</v>
      </c>
      <c r="B39" s="29">
        <v>44721.633935185186</v>
      </c>
      <c r="C39" s="18">
        <v>6</v>
      </c>
      <c r="D39" s="6">
        <v>4.43</v>
      </c>
      <c r="E39" s="57">
        <v>26.58</v>
      </c>
    </row>
    <row r="40" spans="1:5">
      <c r="A40" s="35">
        <v>44721</v>
      </c>
      <c r="B40" s="29">
        <v>44721.633935185186</v>
      </c>
      <c r="C40" s="18">
        <v>455</v>
      </c>
      <c r="D40" s="6">
        <v>4.43</v>
      </c>
      <c r="E40" s="57">
        <v>2015.6499999999999</v>
      </c>
    </row>
    <row r="41" spans="1:5">
      <c r="A41" s="35">
        <v>44721</v>
      </c>
      <c r="B41" s="29">
        <v>44721.633935185186</v>
      </c>
      <c r="C41" s="18">
        <v>275</v>
      </c>
      <c r="D41" s="6">
        <v>4.43</v>
      </c>
      <c r="E41" s="57">
        <v>1218.25</v>
      </c>
    </row>
    <row r="42" spans="1:5">
      <c r="A42" s="35">
        <v>44721</v>
      </c>
      <c r="B42" s="29">
        <v>44721.66741898148</v>
      </c>
      <c r="C42" s="18">
        <v>1035</v>
      </c>
      <c r="D42" s="6">
        <v>4.4400000000000004</v>
      </c>
      <c r="E42" s="57">
        <v>4595.4000000000005</v>
      </c>
    </row>
    <row r="43" spans="1:5">
      <c r="A43" s="35">
        <v>44721</v>
      </c>
      <c r="B43" s="29">
        <v>44721.671539351853</v>
      </c>
      <c r="C43" s="18">
        <v>90</v>
      </c>
      <c r="D43" s="6">
        <v>4.4400000000000004</v>
      </c>
      <c r="E43" s="57">
        <v>399.6</v>
      </c>
    </row>
    <row r="44" spans="1:5">
      <c r="A44" s="35">
        <v>44721</v>
      </c>
      <c r="B44" s="29">
        <v>44721.671539351853</v>
      </c>
      <c r="C44" s="18">
        <v>643</v>
      </c>
      <c r="D44" s="6">
        <v>4.4400000000000004</v>
      </c>
      <c r="E44" s="57">
        <v>2854.92</v>
      </c>
    </row>
    <row r="45" spans="1:5">
      <c r="A45" s="35">
        <v>44721</v>
      </c>
      <c r="B45" s="29">
        <v>44721.671539351853</v>
      </c>
      <c r="C45" s="18">
        <v>470</v>
      </c>
      <c r="D45" s="6">
        <v>4.4400000000000004</v>
      </c>
      <c r="E45" s="57">
        <v>2086.8000000000002</v>
      </c>
    </row>
    <row r="46" spans="1:5">
      <c r="A46" s="35">
        <v>44721</v>
      </c>
      <c r="B46" s="29">
        <v>44721.671539351853</v>
      </c>
      <c r="C46" s="18">
        <v>736</v>
      </c>
      <c r="D46" s="6">
        <v>4.4400000000000004</v>
      </c>
      <c r="E46" s="57">
        <v>3267.84</v>
      </c>
    </row>
    <row r="47" spans="1:5">
      <c r="A47" s="35">
        <v>44721</v>
      </c>
      <c r="B47" s="29">
        <v>44721.703240740739</v>
      </c>
      <c r="C47" s="18">
        <v>652</v>
      </c>
      <c r="D47" s="6">
        <v>4.43</v>
      </c>
      <c r="E47" s="57">
        <v>2888.3599999999997</v>
      </c>
    </row>
    <row r="48" spans="1:5">
      <c r="A48" s="35">
        <v>44721</v>
      </c>
      <c r="B48" s="29">
        <v>44721.703668981485</v>
      </c>
      <c r="C48" s="18">
        <v>1</v>
      </c>
      <c r="D48" s="6">
        <v>4.42</v>
      </c>
      <c r="E48" s="57">
        <v>4.42</v>
      </c>
    </row>
    <row r="49" spans="1:5">
      <c r="A49" s="35">
        <v>44721</v>
      </c>
      <c r="B49" s="29">
        <v>44721.708287037036</v>
      </c>
      <c r="C49" s="18">
        <v>288</v>
      </c>
      <c r="D49" s="6">
        <v>4.42</v>
      </c>
      <c r="E49" s="57">
        <v>1272.96</v>
      </c>
    </row>
    <row r="50" spans="1:5">
      <c r="A50" s="35">
        <v>44721</v>
      </c>
      <c r="B50" s="29">
        <v>44721.708287037036</v>
      </c>
      <c r="C50" s="18">
        <v>663</v>
      </c>
      <c r="D50" s="6">
        <v>4.42</v>
      </c>
      <c r="E50" s="57">
        <v>2930.46</v>
      </c>
    </row>
    <row r="51" spans="1:5">
      <c r="A51" s="28">
        <v>44721</v>
      </c>
      <c r="B51" s="23">
        <v>44721.708287037036</v>
      </c>
      <c r="C51" s="8">
        <v>17</v>
      </c>
      <c r="D51" s="44">
        <v>4.42</v>
      </c>
      <c r="E51" s="58">
        <v>75.14</v>
      </c>
    </row>
    <row r="52" spans="1:5">
      <c r="A52" s="35">
        <v>44722</v>
      </c>
      <c r="B52" s="29">
        <v>44722.378587962965</v>
      </c>
      <c r="C52" s="18">
        <v>425</v>
      </c>
      <c r="D52" s="6">
        <v>4.37</v>
      </c>
      <c r="E52" s="57">
        <v>1857.25</v>
      </c>
    </row>
    <row r="53" spans="1:5">
      <c r="A53" s="35">
        <v>44722</v>
      </c>
      <c r="B53" s="29">
        <v>44722.378587962965</v>
      </c>
      <c r="C53" s="18">
        <v>256</v>
      </c>
      <c r="D53" s="6">
        <v>4.37</v>
      </c>
      <c r="E53" s="57">
        <v>1118.72</v>
      </c>
    </row>
    <row r="54" spans="1:5">
      <c r="A54" s="35">
        <v>44722</v>
      </c>
      <c r="B54" s="29">
        <v>44722.389270833337</v>
      </c>
      <c r="C54" s="18">
        <v>757</v>
      </c>
      <c r="D54" s="6">
        <v>4.37</v>
      </c>
      <c r="E54" s="57">
        <v>3308.09</v>
      </c>
    </row>
    <row r="55" spans="1:5">
      <c r="A55" s="35">
        <v>44722</v>
      </c>
      <c r="B55" s="29">
        <v>44722.414618055554</v>
      </c>
      <c r="C55" s="18">
        <v>48</v>
      </c>
      <c r="D55" s="6">
        <v>4.37</v>
      </c>
      <c r="E55" s="57">
        <v>209.76</v>
      </c>
    </row>
    <row r="56" spans="1:5">
      <c r="A56" s="35">
        <v>44722</v>
      </c>
      <c r="B56" s="29">
        <v>44722.421423611115</v>
      </c>
      <c r="C56" s="18">
        <v>64</v>
      </c>
      <c r="D56" s="6">
        <v>4.37</v>
      </c>
      <c r="E56" s="57">
        <v>279.68</v>
      </c>
    </row>
    <row r="57" spans="1:5">
      <c r="A57" s="35">
        <v>44722</v>
      </c>
      <c r="B57" s="29">
        <v>44722.428946759261</v>
      </c>
      <c r="C57" s="18">
        <v>198</v>
      </c>
      <c r="D57" s="6">
        <v>4.38</v>
      </c>
      <c r="E57" s="57">
        <v>867.24</v>
      </c>
    </row>
    <row r="58" spans="1:5">
      <c r="A58" s="35">
        <v>44722</v>
      </c>
      <c r="B58" s="29">
        <v>44722.428946759261</v>
      </c>
      <c r="C58" s="18">
        <v>690</v>
      </c>
      <c r="D58" s="6">
        <v>4.38</v>
      </c>
      <c r="E58" s="57">
        <v>3022.2</v>
      </c>
    </row>
    <row r="59" spans="1:5">
      <c r="A59" s="35">
        <v>44722</v>
      </c>
      <c r="B59" s="29">
        <v>44722.457719907405</v>
      </c>
      <c r="C59" s="18">
        <v>352</v>
      </c>
      <c r="D59" s="6">
        <v>4.38</v>
      </c>
      <c r="E59" s="57">
        <v>1541.76</v>
      </c>
    </row>
    <row r="60" spans="1:5">
      <c r="A60" s="35">
        <v>44722</v>
      </c>
      <c r="B60" s="29">
        <v>44722.457719907405</v>
      </c>
      <c r="C60" s="18">
        <v>328</v>
      </c>
      <c r="D60" s="6">
        <v>4.38</v>
      </c>
      <c r="E60" s="57">
        <v>1436.6399999999999</v>
      </c>
    </row>
    <row r="61" spans="1:5">
      <c r="A61" s="35">
        <v>44722</v>
      </c>
      <c r="B61" s="29">
        <v>44722.457719907405</v>
      </c>
      <c r="C61" s="18">
        <v>100</v>
      </c>
      <c r="D61" s="6">
        <v>4.3899999999999997</v>
      </c>
      <c r="E61" s="57">
        <v>438.99999999999994</v>
      </c>
    </row>
    <row r="62" spans="1:5">
      <c r="A62" s="35">
        <v>44722</v>
      </c>
      <c r="B62" s="29">
        <v>44722.457719907405</v>
      </c>
      <c r="C62" s="18">
        <v>900</v>
      </c>
      <c r="D62" s="6">
        <v>4.3899999999999997</v>
      </c>
      <c r="E62" s="57">
        <v>3950.9999999999995</v>
      </c>
    </row>
    <row r="63" spans="1:5">
      <c r="A63" s="35">
        <v>44722</v>
      </c>
      <c r="B63" s="29">
        <v>44722.457870370374</v>
      </c>
      <c r="C63" s="18">
        <v>500</v>
      </c>
      <c r="D63" s="6">
        <v>4.38</v>
      </c>
      <c r="E63" s="57">
        <v>2190</v>
      </c>
    </row>
    <row r="64" spans="1:5">
      <c r="A64" s="35">
        <v>44722</v>
      </c>
      <c r="B64" s="29">
        <v>44722.536782407406</v>
      </c>
      <c r="C64" s="18">
        <v>1000</v>
      </c>
      <c r="D64" s="6">
        <v>4.4000000000000004</v>
      </c>
      <c r="E64" s="57">
        <v>4400</v>
      </c>
    </row>
    <row r="65" spans="1:5">
      <c r="A65" s="35">
        <v>44722</v>
      </c>
      <c r="B65" s="29">
        <v>44722.567453703705</v>
      </c>
      <c r="C65" s="18">
        <v>452</v>
      </c>
      <c r="D65" s="6">
        <v>4.3899999999999997</v>
      </c>
      <c r="E65" s="57">
        <v>1984.2799999999997</v>
      </c>
    </row>
    <row r="66" spans="1:5">
      <c r="A66" s="35">
        <v>44722</v>
      </c>
      <c r="B66" s="29">
        <v>44722.567453703705</v>
      </c>
      <c r="C66" s="18">
        <v>548</v>
      </c>
      <c r="D66" s="6">
        <v>4.3899999999999997</v>
      </c>
      <c r="E66" s="57">
        <v>2405.7199999999998</v>
      </c>
    </row>
    <row r="67" spans="1:5">
      <c r="A67" s="35">
        <v>44722</v>
      </c>
      <c r="B67" s="29">
        <v>44722.598009259258</v>
      </c>
      <c r="C67" s="18">
        <v>343</v>
      </c>
      <c r="D67" s="6">
        <v>4.3899999999999997</v>
      </c>
      <c r="E67" s="57">
        <v>1505.77</v>
      </c>
    </row>
    <row r="68" spans="1:5">
      <c r="A68" s="35">
        <v>44722</v>
      </c>
      <c r="B68" s="29">
        <v>44722.598009259258</v>
      </c>
      <c r="C68" s="18">
        <v>500</v>
      </c>
      <c r="D68" s="6">
        <v>4.3899999999999997</v>
      </c>
      <c r="E68" s="57">
        <v>2195</v>
      </c>
    </row>
    <row r="69" spans="1:5">
      <c r="A69" s="35">
        <v>44722</v>
      </c>
      <c r="B69" s="29">
        <v>44722.650520833333</v>
      </c>
      <c r="C69" s="18">
        <v>146</v>
      </c>
      <c r="D69" s="6">
        <v>4.3600000000000003</v>
      </c>
      <c r="E69" s="57">
        <v>636.56000000000006</v>
      </c>
    </row>
    <row r="70" spans="1:5">
      <c r="A70" s="35">
        <v>44722</v>
      </c>
      <c r="B70" s="29">
        <v>44722.650520833333</v>
      </c>
      <c r="C70" s="18">
        <v>500</v>
      </c>
      <c r="D70" s="6">
        <v>4.3499999999999996</v>
      </c>
      <c r="E70" s="57">
        <v>2175</v>
      </c>
    </row>
    <row r="71" spans="1:5">
      <c r="A71" s="35">
        <v>44722</v>
      </c>
      <c r="B71" s="29">
        <v>44722.650520833333</v>
      </c>
      <c r="C71" s="18">
        <v>716</v>
      </c>
      <c r="D71" s="6">
        <v>4.3499999999999996</v>
      </c>
      <c r="E71" s="57">
        <v>3114.6</v>
      </c>
    </row>
    <row r="72" spans="1:5">
      <c r="A72" s="35">
        <v>44722</v>
      </c>
      <c r="B72" s="29">
        <v>44722.650520833333</v>
      </c>
      <c r="C72" s="18">
        <v>705</v>
      </c>
      <c r="D72" s="6">
        <v>4.3600000000000003</v>
      </c>
      <c r="E72" s="57">
        <v>3073.8</v>
      </c>
    </row>
    <row r="73" spans="1:5">
      <c r="A73" s="35">
        <v>44722</v>
      </c>
      <c r="B73" s="29">
        <v>44722.70826388889</v>
      </c>
      <c r="C73" s="18">
        <v>15</v>
      </c>
      <c r="D73" s="6">
        <v>4.32</v>
      </c>
      <c r="E73" s="57">
        <v>64.800000000000011</v>
      </c>
    </row>
    <row r="74" spans="1:5">
      <c r="A74" s="35">
        <v>44722</v>
      </c>
      <c r="B74" s="29">
        <v>44722.70826388889</v>
      </c>
      <c r="C74" s="18">
        <v>10</v>
      </c>
      <c r="D74" s="6">
        <v>4.32</v>
      </c>
      <c r="E74" s="57">
        <v>43.2</v>
      </c>
    </row>
    <row r="75" spans="1:5">
      <c r="A75" s="35">
        <v>44722</v>
      </c>
      <c r="B75" s="29">
        <v>44722.70826388889</v>
      </c>
      <c r="C75" s="18">
        <v>20</v>
      </c>
      <c r="D75" s="6">
        <v>4.32</v>
      </c>
      <c r="E75" s="57">
        <v>86.4</v>
      </c>
    </row>
    <row r="76" spans="1:5">
      <c r="A76" s="35">
        <v>44722</v>
      </c>
      <c r="B76" s="29">
        <v>44722.70826388889</v>
      </c>
      <c r="C76" s="18">
        <v>42</v>
      </c>
      <c r="D76" s="6">
        <v>4.32</v>
      </c>
      <c r="E76" s="57">
        <v>181.44</v>
      </c>
    </row>
    <row r="77" spans="1:5">
      <c r="A77" s="35">
        <v>44722</v>
      </c>
      <c r="B77" s="29">
        <v>44722.712581018517</v>
      </c>
      <c r="C77" s="18">
        <v>218</v>
      </c>
      <c r="D77" s="6">
        <v>4.3099999999999996</v>
      </c>
      <c r="E77" s="57">
        <v>939.57999999999993</v>
      </c>
    </row>
    <row r="78" spans="1:5">
      <c r="A78" s="35">
        <v>44722</v>
      </c>
      <c r="B78" s="29">
        <v>44722.712581018517</v>
      </c>
      <c r="C78" s="18">
        <v>103</v>
      </c>
      <c r="D78" s="6">
        <v>4.3099999999999996</v>
      </c>
      <c r="E78" s="57">
        <v>443.92999999999995</v>
      </c>
    </row>
    <row r="79" spans="1:5">
      <c r="A79" s="35">
        <v>44722</v>
      </c>
      <c r="B79" s="29">
        <v>44722.712581018517</v>
      </c>
      <c r="C79" s="18">
        <v>36</v>
      </c>
      <c r="D79" s="6">
        <v>4.3099999999999996</v>
      </c>
      <c r="E79" s="57">
        <v>155.16</v>
      </c>
    </row>
    <row r="80" spans="1:5">
      <c r="A80" s="35">
        <v>44722</v>
      </c>
      <c r="B80" s="29">
        <v>44722.712581018517</v>
      </c>
      <c r="C80" s="18">
        <v>753</v>
      </c>
      <c r="D80" s="6">
        <v>4.3099999999999996</v>
      </c>
      <c r="E80" s="57">
        <v>3245.43</v>
      </c>
    </row>
    <row r="81" spans="1:5">
      <c r="A81" s="35">
        <v>44722</v>
      </c>
      <c r="B81" s="29">
        <v>44722.712581018517</v>
      </c>
      <c r="C81" s="18">
        <v>175</v>
      </c>
      <c r="D81" s="6">
        <v>4.32</v>
      </c>
      <c r="E81" s="57">
        <v>756</v>
      </c>
    </row>
    <row r="82" spans="1:5">
      <c r="A82" s="28">
        <v>44722</v>
      </c>
      <c r="B82" s="23">
        <v>44722.712581018517</v>
      </c>
      <c r="C82" s="8">
        <v>500</v>
      </c>
      <c r="D82" s="44">
        <v>4.32</v>
      </c>
      <c r="E82" s="58">
        <v>2160</v>
      </c>
    </row>
    <row r="83" spans="1:5">
      <c r="A83" s="84" t="s">
        <v>23</v>
      </c>
      <c r="B83" s="94"/>
      <c r="C83" s="92">
        <f>SUM(C11:C82)</f>
        <v>32572</v>
      </c>
      <c r="D83" s="91"/>
      <c r="E83" s="93">
        <f>SUM(E11:E82)</f>
        <v>143746.30999999997</v>
      </c>
    </row>
    <row r="84" spans="1:5">
      <c r="A84" s="35"/>
      <c r="B84" s="52"/>
      <c r="C84" s="53"/>
      <c r="D84" s="54"/>
      <c r="E84" s="55"/>
    </row>
    <row r="85" spans="1:5">
      <c r="A85" s="35"/>
      <c r="B85" s="52"/>
      <c r="C85" s="53"/>
      <c r="D85" s="54"/>
      <c r="E85" s="55"/>
    </row>
    <row r="86" spans="1:5">
      <c r="A86" s="35"/>
      <c r="B86" s="52"/>
      <c r="C86" s="53"/>
      <c r="D86" s="54"/>
      <c r="E86" s="55"/>
    </row>
    <row r="87" spans="1:5">
      <c r="A87" s="35"/>
      <c r="B87" s="52"/>
      <c r="C87" s="53"/>
      <c r="D87" s="54"/>
      <c r="E87" s="55"/>
    </row>
    <row r="88" spans="1:5">
      <c r="A88" s="35"/>
      <c r="B88" s="52"/>
      <c r="C88" s="53"/>
      <c r="D88" s="54"/>
      <c r="E88" s="55"/>
    </row>
    <row r="89" spans="1:5">
      <c r="A89" s="35"/>
      <c r="B89" s="52"/>
      <c r="C89" s="53"/>
      <c r="D89" s="54"/>
      <c r="E89" s="55"/>
    </row>
    <row r="90" spans="1:5">
      <c r="A90" s="35"/>
      <c r="B90" s="52"/>
      <c r="C90" s="53"/>
      <c r="D90" s="54"/>
      <c r="E90" s="55"/>
    </row>
    <row r="91" spans="1:5">
      <c r="A91" s="35"/>
      <c r="B91" s="52"/>
      <c r="C91" s="53"/>
      <c r="D91" s="54"/>
      <c r="E91" s="55"/>
    </row>
    <row r="92" spans="1:5">
      <c r="A92" s="35"/>
      <c r="B92" s="52"/>
      <c r="C92" s="53"/>
      <c r="D92" s="54"/>
      <c r="E92" s="55"/>
    </row>
    <row r="93" spans="1:5">
      <c r="A93" s="35"/>
      <c r="B93" s="52"/>
      <c r="C93" s="53"/>
      <c r="D93" s="54"/>
      <c r="E93" s="55"/>
    </row>
    <row r="94" spans="1:5">
      <c r="A94" s="35"/>
      <c r="B94" s="52"/>
      <c r="C94" s="53"/>
      <c r="D94" s="54"/>
      <c r="E94" s="55"/>
    </row>
    <row r="95" spans="1:5">
      <c r="A95" s="35"/>
      <c r="B95" s="52"/>
      <c r="C95" s="53"/>
      <c r="D95" s="54"/>
      <c r="E95" s="55"/>
    </row>
    <row r="96" spans="1:5">
      <c r="A96" s="35"/>
      <c r="B96" s="52"/>
      <c r="C96" s="53"/>
      <c r="D96" s="54"/>
      <c r="E96" s="55"/>
    </row>
    <row r="97" spans="1:5">
      <c r="A97" s="35"/>
      <c r="B97" s="52"/>
      <c r="C97" s="53"/>
      <c r="D97" s="54"/>
      <c r="E97" s="55"/>
    </row>
    <row r="98" spans="1:5">
      <c r="A98" s="35"/>
      <c r="B98" s="52"/>
      <c r="C98" s="53"/>
      <c r="D98" s="54"/>
      <c r="E98" s="55"/>
    </row>
    <row r="99" spans="1:5">
      <c r="A99" s="35"/>
      <c r="B99" s="56"/>
      <c r="C99" s="53"/>
      <c r="D99" s="54"/>
      <c r="E99" s="55"/>
    </row>
    <row r="100" spans="1:5">
      <c r="A100" s="35"/>
      <c r="B100" s="52"/>
      <c r="C100" s="53"/>
      <c r="D100" s="54"/>
      <c r="E100" s="55"/>
    </row>
    <row r="101" spans="1:5">
      <c r="A101" s="35"/>
      <c r="B101" s="52"/>
      <c r="C101" s="53"/>
      <c r="D101" s="54"/>
      <c r="E101" s="55"/>
    </row>
    <row r="102" spans="1:5">
      <c r="A102" s="35"/>
      <c r="B102" s="52"/>
      <c r="C102" s="53"/>
      <c r="D102" s="54"/>
      <c r="E102" s="55"/>
    </row>
    <row r="103" spans="1:5">
      <c r="A103" s="35"/>
      <c r="B103" s="52"/>
      <c r="C103" s="53"/>
      <c r="D103" s="54"/>
      <c r="E103" s="55"/>
    </row>
    <row r="104" spans="1:5">
      <c r="A104" s="35"/>
      <c r="B104" s="52"/>
      <c r="C104" s="53"/>
      <c r="D104" s="54"/>
      <c r="E104" s="55"/>
    </row>
    <row r="105" spans="1:5">
      <c r="A105" s="35"/>
      <c r="B105" s="52"/>
      <c r="C105" s="53"/>
      <c r="D105" s="54"/>
      <c r="E105" s="55"/>
    </row>
    <row r="106" spans="1:5">
      <c r="A106" s="35"/>
      <c r="B106" s="52"/>
      <c r="C106" s="53"/>
      <c r="D106" s="54"/>
      <c r="E106" s="55"/>
    </row>
    <row r="107" spans="1:5">
      <c r="A107" s="35"/>
      <c r="B107" s="52"/>
      <c r="C107" s="53"/>
      <c r="D107" s="54"/>
      <c r="E107" s="55"/>
    </row>
    <row r="108" spans="1:5">
      <c r="A108" s="35"/>
      <c r="B108" s="52"/>
      <c r="C108" s="53"/>
      <c r="D108" s="54"/>
      <c r="E108" s="55"/>
    </row>
    <row r="109" spans="1:5">
      <c r="A109" s="35"/>
      <c r="B109" s="52"/>
      <c r="C109" s="53"/>
      <c r="D109" s="54"/>
      <c r="E109" s="55"/>
    </row>
    <row r="110" spans="1:5">
      <c r="A110" s="2"/>
      <c r="B110" s="29"/>
      <c r="C110" s="18"/>
      <c r="D110" s="6"/>
      <c r="E110" s="7"/>
    </row>
    <row r="111" spans="1:5">
      <c r="A111" s="2"/>
      <c r="B111" s="29"/>
      <c r="C111" s="18"/>
      <c r="D111" s="6"/>
      <c r="E111" s="7"/>
    </row>
    <row r="112" spans="1:5">
      <c r="A112" s="2"/>
      <c r="B112" s="29"/>
      <c r="C112" s="18"/>
      <c r="D112" s="6"/>
      <c r="E112" s="7"/>
    </row>
    <row r="113" spans="1:5">
      <c r="A113" s="2"/>
      <c r="B113" s="29"/>
      <c r="C113" s="18"/>
      <c r="D113" s="6"/>
      <c r="E113" s="7"/>
    </row>
    <row r="114" spans="1:5">
      <c r="A114" s="2"/>
      <c r="B114" s="29"/>
      <c r="C114" s="18"/>
      <c r="D114" s="6"/>
      <c r="E114" s="7"/>
    </row>
    <row r="115" spans="1:5">
      <c r="A115" s="2"/>
      <c r="B115" s="29"/>
      <c r="C115" s="18"/>
      <c r="D115" s="6"/>
      <c r="E115" s="7"/>
    </row>
    <row r="116" spans="1:5">
      <c r="A116" s="2"/>
      <c r="B116" s="29"/>
      <c r="C116" s="18"/>
      <c r="D116" s="6"/>
      <c r="E116" s="7"/>
    </row>
    <row r="117" spans="1:5">
      <c r="A117" s="2"/>
      <c r="B117" s="29"/>
      <c r="C117" s="18"/>
      <c r="D117" s="6"/>
      <c r="E117" s="7"/>
    </row>
    <row r="118" spans="1:5">
      <c r="A118" s="2"/>
      <c r="B118" s="29"/>
      <c r="C118" s="18"/>
      <c r="D118" s="6"/>
      <c r="E118" s="7"/>
    </row>
    <row r="119" spans="1:5">
      <c r="A119" s="2"/>
      <c r="B119" s="29"/>
      <c r="C119" s="18"/>
      <c r="D119" s="6"/>
      <c r="E119" s="7"/>
    </row>
    <row r="120" spans="1:5">
      <c r="A120" s="2"/>
      <c r="B120" s="29"/>
      <c r="C120" s="18"/>
      <c r="D120" s="6"/>
      <c r="E120" s="7"/>
    </row>
    <row r="121" spans="1:5">
      <c r="A121" s="2"/>
      <c r="B121" s="29"/>
      <c r="C121" s="18"/>
      <c r="D121" s="6"/>
      <c r="E121" s="7"/>
    </row>
    <row r="122" spans="1:5">
      <c r="A122" s="2"/>
      <c r="B122" s="29"/>
      <c r="C122" s="18"/>
      <c r="D122" s="6"/>
      <c r="E122" s="7"/>
    </row>
    <row r="123" spans="1:5">
      <c r="A123" s="2"/>
      <c r="B123" s="29"/>
      <c r="C123" s="18"/>
      <c r="D123" s="6"/>
      <c r="E123" s="7"/>
    </row>
    <row r="124" spans="1:5">
      <c r="A124" s="2"/>
      <c r="B124" s="29"/>
      <c r="C124" s="18"/>
      <c r="D124" s="6"/>
      <c r="E124" s="7"/>
    </row>
    <row r="125" spans="1:5">
      <c r="A125" s="2"/>
      <c r="B125" s="29"/>
      <c r="C125" s="18"/>
      <c r="D125" s="6"/>
      <c r="E125" s="7"/>
    </row>
    <row r="126" spans="1:5">
      <c r="A126" s="2"/>
      <c r="B126" s="29"/>
      <c r="C126" s="18"/>
      <c r="D126" s="6"/>
      <c r="E126" s="7"/>
    </row>
    <row r="127" spans="1:5">
      <c r="A127" s="2"/>
      <c r="B127" s="29"/>
      <c r="C127" s="18"/>
      <c r="D127" s="6"/>
      <c r="E127" s="7"/>
    </row>
    <row r="128" spans="1:5">
      <c r="A128" s="2"/>
      <c r="B128" s="29"/>
      <c r="C128" s="18"/>
      <c r="D128" s="6"/>
      <c r="E128" s="7"/>
    </row>
    <row r="129" spans="1:5">
      <c r="A129" s="2"/>
      <c r="B129" s="29"/>
      <c r="C129" s="18"/>
      <c r="D129" s="6"/>
      <c r="E129" s="7"/>
    </row>
    <row r="130" spans="1:5">
      <c r="A130" s="2"/>
      <c r="B130" s="29"/>
      <c r="C130" s="18"/>
      <c r="D130" s="6"/>
      <c r="E130" s="7"/>
    </row>
    <row r="131" spans="1:5">
      <c r="A131" s="2"/>
      <c r="B131" s="29"/>
      <c r="C131" s="18"/>
      <c r="D131" s="6"/>
      <c r="E131" s="7"/>
    </row>
    <row r="132" spans="1:5">
      <c r="A132" s="2"/>
      <c r="B132" s="29"/>
      <c r="C132" s="18"/>
      <c r="D132" s="6"/>
      <c r="E132" s="7"/>
    </row>
    <row r="133" spans="1:5">
      <c r="A133" s="28"/>
      <c r="B133" s="23"/>
      <c r="C133" s="8"/>
      <c r="D133" s="44"/>
      <c r="E133" s="37"/>
    </row>
    <row r="134" spans="1:5">
      <c r="A134" s="43"/>
      <c r="B134" s="32"/>
      <c r="C134" s="21"/>
      <c r="D134" s="32"/>
      <c r="E134" s="31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I22" sqref="I22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2">
        <v>44713</v>
      </c>
      <c r="B11" s="41">
        <v>0.41313657407407406</v>
      </c>
      <c r="C11" s="17">
        <v>50000</v>
      </c>
      <c r="D11" s="45">
        <v>608</v>
      </c>
      <c r="E11" s="26">
        <f t="shared" ref="E11:E26" si="0">C11*D11</f>
        <v>30400000</v>
      </c>
    </row>
    <row r="12" spans="1:5">
      <c r="A12" s="2">
        <v>44713</v>
      </c>
      <c r="B12" s="41" t="s">
        <v>19</v>
      </c>
      <c r="C12" s="17">
        <v>50000</v>
      </c>
      <c r="D12" s="45">
        <v>608</v>
      </c>
      <c r="E12" s="26">
        <f t="shared" si="0"/>
        <v>30400000</v>
      </c>
    </row>
    <row r="13" spans="1:5">
      <c r="A13" s="2">
        <v>44713</v>
      </c>
      <c r="B13" s="41">
        <v>0.53702546296296294</v>
      </c>
      <c r="C13" s="17">
        <v>50000</v>
      </c>
      <c r="D13" s="45">
        <v>608</v>
      </c>
      <c r="E13" s="26">
        <f t="shared" si="0"/>
        <v>30400000</v>
      </c>
    </row>
    <row r="14" spans="1:5">
      <c r="A14" s="2">
        <v>44713</v>
      </c>
      <c r="B14" s="41">
        <v>0.59715277777777775</v>
      </c>
      <c r="C14" s="17">
        <v>50000</v>
      </c>
      <c r="D14" s="45">
        <v>608</v>
      </c>
      <c r="E14" s="26">
        <f t="shared" si="0"/>
        <v>30400000</v>
      </c>
    </row>
    <row r="15" spans="1:5">
      <c r="A15" s="2">
        <v>44713</v>
      </c>
      <c r="B15" s="41">
        <v>0.635625</v>
      </c>
      <c r="C15" s="17">
        <v>30000</v>
      </c>
      <c r="D15" s="45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9">
        <v>2454</v>
      </c>
      <c r="D16" s="46">
        <v>606</v>
      </c>
      <c r="E16" s="4">
        <f t="shared" si="0"/>
        <v>1487124</v>
      </c>
    </row>
    <row r="17" spans="1:5">
      <c r="A17" s="2">
        <v>44714</v>
      </c>
      <c r="B17" s="41">
        <v>0.43212962962962959</v>
      </c>
      <c r="C17" s="17">
        <v>50000</v>
      </c>
      <c r="D17" s="45">
        <v>608</v>
      </c>
      <c r="E17" s="26">
        <f t="shared" si="0"/>
        <v>30400000</v>
      </c>
    </row>
    <row r="18" spans="1:5">
      <c r="A18" s="2">
        <v>44714</v>
      </c>
      <c r="B18" s="41">
        <v>0.4971990740740741</v>
      </c>
      <c r="C18" s="17">
        <v>50000</v>
      </c>
      <c r="D18" s="45">
        <v>610</v>
      </c>
      <c r="E18" s="26">
        <f t="shared" si="0"/>
        <v>30500000</v>
      </c>
    </row>
    <row r="19" spans="1:5">
      <c r="A19" s="2">
        <v>44714</v>
      </c>
      <c r="B19" s="41">
        <v>0.52916666666666667</v>
      </c>
      <c r="C19" s="17">
        <v>50000</v>
      </c>
      <c r="D19" s="45">
        <v>609</v>
      </c>
      <c r="E19" s="26">
        <f t="shared" si="0"/>
        <v>30450000</v>
      </c>
    </row>
    <row r="20" spans="1:5">
      <c r="A20" s="2">
        <v>44714</v>
      </c>
      <c r="B20" s="41">
        <v>0.61490740740740735</v>
      </c>
      <c r="C20" s="17">
        <v>50000</v>
      </c>
      <c r="D20" s="45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9">
        <v>45000</v>
      </c>
      <c r="D21" s="46">
        <v>610</v>
      </c>
      <c r="E21" s="4">
        <f t="shared" si="0"/>
        <v>27450000</v>
      </c>
    </row>
    <row r="22" spans="1:5">
      <c r="A22" s="2">
        <v>44715</v>
      </c>
      <c r="B22" s="41">
        <v>0.42790509259259263</v>
      </c>
      <c r="C22" s="17">
        <v>50000</v>
      </c>
      <c r="D22" s="45">
        <v>610</v>
      </c>
      <c r="E22" s="26">
        <f t="shared" si="0"/>
        <v>30500000</v>
      </c>
    </row>
    <row r="23" spans="1:5">
      <c r="A23" s="2">
        <v>44715</v>
      </c>
      <c r="B23" s="41" t="s">
        <v>20</v>
      </c>
      <c r="C23" s="17">
        <v>50000</v>
      </c>
      <c r="D23" s="45">
        <v>610</v>
      </c>
      <c r="E23" s="26">
        <f t="shared" si="0"/>
        <v>30500000</v>
      </c>
    </row>
    <row r="24" spans="1:5">
      <c r="A24" s="2">
        <v>44715</v>
      </c>
      <c r="B24" s="41">
        <v>0.54063657407407406</v>
      </c>
      <c r="C24" s="17">
        <v>50000</v>
      </c>
      <c r="D24" s="45">
        <v>610</v>
      </c>
      <c r="E24" s="26">
        <f t="shared" si="0"/>
        <v>30500000</v>
      </c>
    </row>
    <row r="25" spans="1:5">
      <c r="A25" s="2">
        <v>44715</v>
      </c>
      <c r="B25" s="41">
        <v>0.62259259259259259</v>
      </c>
      <c r="C25" s="17">
        <v>50000</v>
      </c>
      <c r="D25" s="45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9">
        <v>39000</v>
      </c>
      <c r="D26" s="46">
        <v>608</v>
      </c>
      <c r="E26" s="4">
        <f t="shared" si="0"/>
        <v>23712000</v>
      </c>
    </row>
    <row r="27" spans="1:5">
      <c r="A27" s="35">
        <v>44719</v>
      </c>
      <c r="B27" s="41">
        <v>0.44427083333333334</v>
      </c>
      <c r="C27" s="17">
        <v>50000</v>
      </c>
      <c r="D27" s="45">
        <v>608</v>
      </c>
      <c r="E27" s="26">
        <v>30400000</v>
      </c>
    </row>
    <row r="28" spans="1:5">
      <c r="A28" s="35">
        <v>44719</v>
      </c>
      <c r="B28" s="41">
        <v>0.47075231481481478</v>
      </c>
      <c r="C28" s="17">
        <v>50000</v>
      </c>
      <c r="D28" s="45">
        <v>608</v>
      </c>
      <c r="E28" s="26">
        <v>30400000</v>
      </c>
    </row>
    <row r="29" spans="1:5">
      <c r="A29" s="35">
        <v>44719</v>
      </c>
      <c r="B29" s="41">
        <v>0.53562500000000002</v>
      </c>
      <c r="C29" s="17">
        <v>50000</v>
      </c>
      <c r="D29" s="45">
        <v>605</v>
      </c>
      <c r="E29" s="26">
        <v>30250000</v>
      </c>
    </row>
    <row r="30" spans="1:5">
      <c r="A30" s="35">
        <v>44719</v>
      </c>
      <c r="B30" s="41">
        <v>0.55221064814814813</v>
      </c>
      <c r="C30" s="17">
        <v>30000</v>
      </c>
      <c r="D30" s="45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9">
        <v>50000</v>
      </c>
      <c r="D31" s="46">
        <v>605</v>
      </c>
      <c r="E31" s="4">
        <v>30250000</v>
      </c>
    </row>
    <row r="32" spans="1:5">
      <c r="A32" s="43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N14" sqref="N14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4">
        <v>4.4800000000000004</v>
      </c>
      <c r="E44" s="37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4">
        <v>4.4000000000000004</v>
      </c>
      <c r="E71" s="37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51">
        <v>44718.70412037037</v>
      </c>
      <c r="C99" s="8">
        <v>763</v>
      </c>
      <c r="D99" s="44">
        <v>4.49</v>
      </c>
      <c r="E99" s="37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4">
        <v>4.41</v>
      </c>
      <c r="E133" s="37">
        <v>6619.41</v>
      </c>
    </row>
    <row r="134" spans="1:5">
      <c r="A134" s="43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 - Nasdaq Iceland</vt:lpstr>
      <vt:lpstr>Overview - Euronext Amsterdam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2022-06-13T11:31:01Z</dcterms:modified>
</cp:coreProperties>
</file>